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son everage\Desktop\"/>
    </mc:Choice>
  </mc:AlternateContent>
  <bookViews>
    <workbookView xWindow="0" yWindow="0" windowWidth="19200" windowHeight="70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9" i="1" l="1"/>
  <c r="Y39" i="1" l="1"/>
  <c r="T46" i="1"/>
  <c r="M39" i="1"/>
  <c r="T47" i="1"/>
  <c r="T40" i="1"/>
  <c r="T41" i="1" s="1"/>
  <c r="J16" i="1" s="1"/>
  <c r="T48" i="1" l="1"/>
  <c r="P29" i="1" s="1"/>
  <c r="Y47" i="1"/>
  <c r="R47" i="1"/>
  <c r="M47" i="1"/>
  <c r="H47" i="1"/>
  <c r="H48" i="1" s="1"/>
  <c r="P21" i="1" s="1"/>
  <c r="D47" i="1"/>
  <c r="Y46" i="1"/>
  <c r="Y48" i="1" s="1"/>
  <c r="Y30" i="1" s="1"/>
  <c r="R46" i="1"/>
  <c r="R48" i="1" s="1"/>
  <c r="M46" i="1"/>
  <c r="H46" i="1"/>
  <c r="D46" i="1"/>
  <c r="Y40" i="1"/>
  <c r="Y41" i="1" s="1"/>
  <c r="J20" i="1" s="1"/>
  <c r="R40" i="1"/>
  <c r="M40" i="1"/>
  <c r="M41" i="1" s="1"/>
  <c r="J14" i="1" s="1"/>
  <c r="H40" i="1"/>
  <c r="D40" i="1"/>
  <c r="R39" i="1"/>
  <c r="R41" i="1" s="1"/>
  <c r="H39" i="1"/>
  <c r="D39" i="1"/>
  <c r="Y32" i="1"/>
  <c r="P31" i="1"/>
  <c r="Y28" i="1"/>
  <c r="Y26" i="1"/>
  <c r="J26" i="1"/>
  <c r="P25" i="1"/>
  <c r="Y24" i="1"/>
  <c r="J24" i="1"/>
  <c r="P23" i="1"/>
  <c r="Y22" i="1"/>
  <c r="J22" i="1"/>
  <c r="Y20" i="1"/>
  <c r="P19" i="1"/>
  <c r="Y18" i="1"/>
  <c r="J18" i="1"/>
  <c r="P17" i="1"/>
  <c r="Y16" i="1"/>
  <c r="P15" i="1"/>
  <c r="Y14" i="1"/>
  <c r="P13" i="1"/>
  <c r="Y12" i="1"/>
  <c r="P12" i="1"/>
  <c r="Y11" i="1"/>
  <c r="P11" i="1"/>
  <c r="Y10" i="1"/>
  <c r="P10" i="1"/>
  <c r="P9" i="1"/>
  <c r="D9" i="1"/>
  <c r="P8" i="1"/>
  <c r="J8" i="1"/>
  <c r="Y7" i="1"/>
  <c r="D7" i="1"/>
  <c r="Y6" i="1"/>
  <c r="J6" i="1"/>
  <c r="Y5" i="1"/>
  <c r="D5" i="1"/>
  <c r="J4" i="1"/>
  <c r="D3" i="1"/>
  <c r="H41" i="1" l="1"/>
  <c r="J12" i="1" s="1"/>
  <c r="D48" i="1"/>
  <c r="P4" i="1" s="1"/>
  <c r="D41" i="1"/>
  <c r="J10" i="1" s="1"/>
  <c r="Y35" i="1"/>
  <c r="J29" i="1"/>
  <c r="M48" i="1"/>
  <c r="P27" i="1" s="1"/>
  <c r="P34" i="1" l="1"/>
</calcChain>
</file>

<file path=xl/sharedStrings.xml><?xml version="1.0" encoding="utf-8"?>
<sst xmlns="http://schemas.openxmlformats.org/spreadsheetml/2006/main" count="152" uniqueCount="94">
  <si>
    <t>Building Permits</t>
  </si>
  <si>
    <t>Mechanical Permits</t>
  </si>
  <si>
    <t>Electrical Permit</t>
  </si>
  <si>
    <t>Plumbing Permits</t>
  </si>
  <si>
    <t>sq footage</t>
  </si>
  <si>
    <t>cost</t>
  </si>
  <si>
    <t>itemized checklist</t>
  </si>
  <si>
    <t>New Commercial</t>
  </si>
  <si>
    <t># of unit</t>
  </si>
  <si>
    <t xml:space="preserve"># </t>
  </si>
  <si>
    <t>Table F</t>
  </si>
  <si>
    <t>#</t>
  </si>
  <si>
    <t>Reno/ Add Commercial</t>
  </si>
  <si>
    <t>1 to 2500</t>
  </si>
  <si>
    <t>Enter 1 under appropriate section</t>
  </si>
  <si>
    <t>Gas Piping</t>
  </si>
  <si>
    <t>flat fee</t>
  </si>
  <si>
    <t>2501 to 5000</t>
  </si>
  <si>
    <t>New Residential</t>
  </si>
  <si>
    <t>5001 and above</t>
  </si>
  <si>
    <t>Commercial Hood System</t>
  </si>
  <si>
    <t>Amps</t>
  </si>
  <si>
    <t>200 Amps &amp; below</t>
  </si>
  <si>
    <t>Reno/ Add Residential</t>
  </si>
  <si>
    <t>Above 200 &amp; below 800</t>
  </si>
  <si>
    <t>Commercial Refrigeration</t>
  </si>
  <si>
    <t>Table A</t>
  </si>
  <si>
    <t xml:space="preserve"> 800 &amp; below 1000</t>
  </si>
  <si>
    <t>1000 &amp; below 2000</t>
  </si>
  <si>
    <t>Gas appliances other HVAC</t>
  </si>
  <si>
    <t>Table B</t>
  </si>
  <si>
    <t>2000 &amp; below 3000</t>
  </si>
  <si>
    <t xml:space="preserve">This Calculator is to help assess fees, </t>
  </si>
  <si>
    <t>3000 and above</t>
  </si>
  <si>
    <t>actual fes will be assesed with the permit</t>
  </si>
  <si>
    <t>Ductwork Only</t>
  </si>
  <si>
    <t>Table C</t>
  </si>
  <si>
    <t>application and may differ than this calculator</t>
  </si>
  <si>
    <t>Low Voltage Wiring</t>
  </si>
  <si>
    <t>* flat fee line just enter 1</t>
  </si>
  <si>
    <t>Exhaust/ Vent/ Intake Fans</t>
  </si>
  <si>
    <t>Table D</t>
  </si>
  <si>
    <t>Irrigation Piping</t>
  </si>
  <si>
    <t>Generator and/or Solar Panels</t>
  </si>
  <si>
    <t>Pool/ Spa/ Hot Tub</t>
  </si>
  <si>
    <t>Clothes Dryer &amp; Vent</t>
  </si>
  <si>
    <t>Table E</t>
  </si>
  <si>
    <t>Electrical for Signs &amp; Drive Thru Menu</t>
  </si>
  <si>
    <t>Table G</t>
  </si>
  <si>
    <t>Building Rain/ Storm water System</t>
  </si>
  <si>
    <t>Devices (receptacle, switch, lights, etc.)</t>
  </si>
  <si>
    <t>Condensate Piping Only</t>
  </si>
  <si>
    <t>Pumps (booster, sump,etc.)</t>
  </si>
  <si>
    <t>Commercial Pole Lights</t>
  </si>
  <si>
    <t>Other</t>
  </si>
  <si>
    <t>Commercial Back Flow/ pressure reducing</t>
  </si>
  <si>
    <t>*Flat Fee For Each Item Category</t>
  </si>
  <si>
    <t>Electrical Heating Appliance</t>
  </si>
  <si>
    <t>Table H</t>
  </si>
  <si>
    <t>Total</t>
  </si>
  <si>
    <t>Electrical Vehicle Charging Station</t>
  </si>
  <si>
    <t>Table I</t>
  </si>
  <si>
    <t>Manholes</t>
  </si>
  <si>
    <t>Table J</t>
  </si>
  <si>
    <t>*Flat Fee for Each Item Category</t>
  </si>
  <si>
    <t xml:space="preserve">Total </t>
  </si>
  <si>
    <t>Table A: Commercial Refigeration</t>
  </si>
  <si>
    <t>Table B: Gas Appliances other than HVAC</t>
  </si>
  <si>
    <t>Table D: Exhaust, Venting, Intake Fans</t>
  </si>
  <si>
    <t>Table E: Clothes Dryer &amp; Vent</t>
  </si>
  <si>
    <t>Enter 1 for first</t>
  </si>
  <si>
    <t>remainder</t>
  </si>
  <si>
    <t>Table F: Meter/ Panels</t>
  </si>
  <si>
    <t>Table G: Electrical for Signs Drive Thru menu</t>
  </si>
  <si>
    <t>Table H: Electrical Heating Appliance</t>
  </si>
  <si>
    <t>Table I: Electric Vehicle Charging Station/ Circuit</t>
  </si>
  <si>
    <t>Table J: Manholes</t>
  </si>
  <si>
    <t xml:space="preserve">Grease/ Oil Seperator </t>
  </si>
  <si>
    <t>Water Heater (enter how many)</t>
  </si>
  <si>
    <t>(determined by sq. ft. of building or tenant space)</t>
  </si>
  <si>
    <r>
      <t xml:space="preserve">Water Service/ Sewer Service </t>
    </r>
    <r>
      <rPr>
        <sz val="9"/>
        <color theme="1"/>
        <rFont val="Calibri"/>
        <family val="2"/>
        <scheme val="minor"/>
      </rPr>
      <t>(service piping from utility to building)</t>
    </r>
  </si>
  <si>
    <r>
      <t xml:space="preserve">Building Water Piping </t>
    </r>
    <r>
      <rPr>
        <sz val="8"/>
        <color theme="1"/>
        <rFont val="Calibri"/>
        <family val="2"/>
        <scheme val="minor"/>
      </rPr>
      <t>(water piping inside the building)</t>
    </r>
  </si>
  <si>
    <r>
      <t xml:space="preserve">Building Drain, Waste, and Vent Piping </t>
    </r>
    <r>
      <rPr>
        <sz val="8"/>
        <color theme="1"/>
        <rFont val="Calibri"/>
        <family val="2"/>
        <scheme val="minor"/>
      </rPr>
      <t>(Sewage and vent pipe inside building)</t>
    </r>
  </si>
  <si>
    <r>
      <t xml:space="preserve">Residential Sprinkler System </t>
    </r>
    <r>
      <rPr>
        <sz val="8"/>
        <color theme="1"/>
        <rFont val="Calibri"/>
        <family val="2"/>
        <scheme val="minor"/>
      </rPr>
      <t>(sprinkler piping system for houses and duplexs)</t>
    </r>
  </si>
  <si>
    <r>
      <t xml:space="preserve">Heating &amp; AC unit </t>
    </r>
    <r>
      <rPr>
        <sz val="8"/>
        <color theme="1"/>
        <rFont val="Calibri"/>
        <family val="2"/>
        <scheme val="minor"/>
      </rPr>
      <t xml:space="preserve"> (how many units)</t>
    </r>
  </si>
  <si>
    <r>
      <t>Table C: Ductwork Only</t>
    </r>
    <r>
      <rPr>
        <sz val="8"/>
        <color theme="1"/>
        <rFont val="Calibri"/>
        <family val="2"/>
        <scheme val="minor"/>
      </rPr>
      <t>(how many units)</t>
    </r>
  </si>
  <si>
    <r>
      <t>Hydrogen Fuel Cell</t>
    </r>
    <r>
      <rPr>
        <sz val="8"/>
        <color theme="1"/>
        <rFont val="Calibri"/>
        <family val="2"/>
        <scheme val="minor"/>
      </rPr>
      <t>(how many)</t>
    </r>
  </si>
  <si>
    <r>
      <t>Hydronic Piping</t>
    </r>
    <r>
      <rPr>
        <sz val="8"/>
        <color theme="1"/>
        <rFont val="Calibri"/>
        <family val="2"/>
        <scheme val="minor"/>
      </rPr>
      <t>(how many systems)</t>
    </r>
  </si>
  <si>
    <t>Meter and Panels</t>
  </si>
  <si>
    <r>
      <t>Electrical Wiring</t>
    </r>
    <r>
      <rPr>
        <sz val="8"/>
        <color theme="1"/>
        <rFont val="Calibri"/>
        <family val="2"/>
        <scheme val="minor"/>
      </rPr>
      <t>(based on the amp service)</t>
    </r>
  </si>
  <si>
    <t>Enter info here</t>
  </si>
  <si>
    <t>fee cost</t>
  </si>
  <si>
    <t>Tables below</t>
  </si>
  <si>
    <t>Enter 1 for first; then in remainder enter the remaining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</si>
</sst>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0"/>
      <name val="Calibri"/>
      <family val="2"/>
      <scheme val="minor"/>
    </font>
    <font>
      <sz val="11"/>
      <name val="Calibri"/>
      <family val="2"/>
      <scheme val="minor"/>
    </font>
    <font>
      <sz val="8"/>
      <color theme="1"/>
      <name val="Calibri"/>
      <family val="2"/>
      <scheme val="minor"/>
    </font>
    <font>
      <sz val="9"/>
      <color theme="1"/>
      <name val="Calibri"/>
      <family val="2"/>
      <scheme val="minor"/>
    </font>
    <font>
      <b/>
      <sz val="9"/>
      <color theme="1"/>
      <name val="Adobe Arabic"/>
      <family val="1"/>
    </font>
    <font>
      <b/>
      <sz val="8"/>
      <color theme="1"/>
      <name val="Adobe Arabic"/>
      <family val="1"/>
    </font>
    <font>
      <b/>
      <sz val="48"/>
      <color theme="1"/>
      <name val="Calibri"/>
      <family val="2"/>
      <scheme val="minor"/>
    </font>
  </fonts>
  <fills count="18">
    <fill>
      <patternFill patternType="none"/>
    </fill>
    <fill>
      <patternFill patternType="gray125"/>
    </fill>
    <fill>
      <patternFill patternType="solid">
        <fgColor rgb="FFFF00FF"/>
        <bgColor indexed="64"/>
      </patternFill>
    </fill>
    <fill>
      <patternFill patternType="solid">
        <fgColor rgb="FFFFFF00"/>
        <bgColor indexed="64"/>
      </patternFill>
    </fill>
    <fill>
      <patternFill patternType="solid">
        <fgColor theme="4"/>
        <bgColor indexed="64"/>
      </patternFill>
    </fill>
    <fill>
      <patternFill patternType="solid">
        <fgColor theme="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B050"/>
        <bgColor indexed="64"/>
      </patternFill>
    </fill>
    <fill>
      <patternFill patternType="solid">
        <fgColor theme="2"/>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1" tint="0.499984740745262"/>
        <bgColor indexed="64"/>
      </patternFill>
    </fill>
    <fill>
      <patternFill patternType="solid">
        <fgColor theme="9"/>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DE86A5"/>
        <bgColor indexed="64"/>
      </patternFill>
    </fill>
  </fills>
  <borders count="1">
    <border>
      <left/>
      <right/>
      <top/>
      <bottom/>
      <diagonal/>
    </border>
  </borders>
  <cellStyleXfs count="1">
    <xf numFmtId="0" fontId="0" fillId="0" borderId="0"/>
  </cellStyleXfs>
  <cellXfs count="24">
    <xf numFmtId="0" fontId="0" fillId="0" borderId="0" xfId="0"/>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10" borderId="0" xfId="0"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0" borderId="0" xfId="0" applyFill="1"/>
    <xf numFmtId="0" fontId="2" fillId="12" borderId="0" xfId="0" applyFont="1" applyFill="1"/>
    <xf numFmtId="0" fontId="3" fillId="0" borderId="0" xfId="0" applyFont="1"/>
    <xf numFmtId="0" fontId="0" fillId="17" borderId="0" xfId="0" applyFill="1"/>
    <xf numFmtId="0" fontId="1" fillId="2" borderId="0" xfId="0" applyFont="1" applyFill="1"/>
    <xf numFmtId="0" fontId="6" fillId="7" borderId="0" xfId="0" applyFont="1" applyFill="1"/>
    <xf numFmtId="0" fontId="5" fillId="7" borderId="0" xfId="0" applyFont="1" applyFill="1"/>
    <xf numFmtId="0" fontId="7" fillId="0" borderId="0" xfId="0" applyFont="1" applyAlignment="1"/>
    <xf numFmtId="0" fontId="0" fillId="0" borderId="0" xfId="0" applyAlignment="1"/>
  </cellXfs>
  <cellStyles count="1">
    <cellStyle name="Normal" xfId="0" builtinId="0"/>
  </cellStyles>
  <dxfs count="0"/>
  <tableStyles count="0" defaultTableStyle="TableStyleMedium2" defaultPivotStyle="PivotStyleLight16"/>
  <colors>
    <mruColors>
      <color rgb="FFDE86A5"/>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8</xdr:row>
      <xdr:rowOff>55701</xdr:rowOff>
    </xdr:from>
    <xdr:to>
      <xdr:col>12</xdr:col>
      <xdr:colOff>735263</xdr:colOff>
      <xdr:row>13</xdr:row>
      <xdr:rowOff>122543</xdr:rowOff>
    </xdr:to>
    <xdr:sp macro="" textlink="">
      <xdr:nvSpPr>
        <xdr:cNvPr id="2" name="TextBox 1"/>
        <xdr:cNvSpPr txBox="1"/>
      </xdr:nvSpPr>
      <xdr:spPr>
        <a:xfrm>
          <a:off x="8399825" y="1570789"/>
          <a:ext cx="1292280" cy="10137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Electrical wiring is based on the amp service of the building or tenant space. If new, enter how many of the service. If existing, enter the amp service that the wiring originates</a:t>
          </a:r>
          <a:r>
            <a:rPr lang="en-US" sz="800" baseline="0"/>
            <a:t> from.</a:t>
          </a:r>
          <a:endParaRPr lang="en-US" sz="800"/>
        </a:p>
      </xdr:txBody>
    </xdr:sp>
    <xdr:clientData/>
  </xdr:twoCellAnchor>
  <xdr:oneCellAnchor>
    <xdr:from>
      <xdr:col>0</xdr:col>
      <xdr:colOff>133684</xdr:colOff>
      <xdr:row>17</xdr:row>
      <xdr:rowOff>0</xdr:rowOff>
    </xdr:from>
    <xdr:ext cx="2863070" cy="735264"/>
    <xdr:sp macro="" textlink="">
      <xdr:nvSpPr>
        <xdr:cNvPr id="3" name="TextBox 2"/>
        <xdr:cNvSpPr txBox="1"/>
      </xdr:nvSpPr>
      <xdr:spPr>
        <a:xfrm>
          <a:off x="133684" y="3219561"/>
          <a:ext cx="2863070" cy="7352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 either sq. footage , number of  system/unit or use tables to figure estimated permit fees.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
  <sheetViews>
    <sheetView tabSelected="1" topLeftCell="A16" zoomScale="57" zoomScaleNormal="57" workbookViewId="0">
      <selection activeCell="G50" sqref="G50"/>
    </sheetView>
  </sheetViews>
  <sheetFormatPr defaultRowHeight="14.5" x14ac:dyDescent="0.35"/>
  <cols>
    <col min="2" max="2" width="13.6328125" customWidth="1"/>
    <col min="3" max="3" width="10.81640625" customWidth="1"/>
    <col min="6" max="6" width="13.6328125" customWidth="1"/>
    <col min="7" max="7" width="14.54296875" customWidth="1"/>
    <col min="8" max="8" width="17.7265625" customWidth="1"/>
    <col min="9" max="9" width="8.7265625" hidden="1" customWidth="1"/>
    <col min="11" max="11" width="14.7265625" customWidth="1"/>
    <col min="12" max="12" width="7.90625" customWidth="1"/>
    <col min="13" max="13" width="10.90625" customWidth="1"/>
    <col min="14" max="14" width="26.6328125" customWidth="1"/>
    <col min="15" max="15" width="9.08984375" customWidth="1"/>
    <col min="18" max="18" width="8.7265625" hidden="1" customWidth="1"/>
    <col min="19" max="19" width="6.08984375" customWidth="1"/>
    <col min="20" max="20" width="6" customWidth="1"/>
    <col min="21" max="21" width="32.26953125" customWidth="1"/>
    <col min="22" max="22" width="9.7265625" customWidth="1"/>
    <col min="23" max="23" width="18.7265625" customWidth="1"/>
    <col min="24" max="24" width="10.81640625" customWidth="1"/>
  </cols>
  <sheetData>
    <row r="1" spans="1:29" x14ac:dyDescent="0.35">
      <c r="A1" s="2" t="s">
        <v>0</v>
      </c>
      <c r="B1" s="2"/>
      <c r="C1" s="20" t="s">
        <v>90</v>
      </c>
      <c r="D1" s="17"/>
      <c r="F1" s="3" t="s">
        <v>1</v>
      </c>
      <c r="G1" s="3"/>
      <c r="M1" s="4" t="s">
        <v>2</v>
      </c>
      <c r="N1" s="4"/>
      <c r="U1" s="14" t="s">
        <v>3</v>
      </c>
      <c r="V1" s="14"/>
    </row>
    <row r="2" spans="1:29" x14ac:dyDescent="0.35">
      <c r="A2" s="10"/>
      <c r="B2" s="10"/>
      <c r="C2" s="6" t="s">
        <v>4</v>
      </c>
      <c r="D2" s="9" t="s">
        <v>91</v>
      </c>
      <c r="F2" s="7" t="s">
        <v>6</v>
      </c>
      <c r="G2" s="7"/>
      <c r="H2" s="21" t="s">
        <v>90</v>
      </c>
      <c r="M2" s="7" t="s">
        <v>6</v>
      </c>
      <c r="N2" s="7"/>
      <c r="O2" s="20" t="s">
        <v>90</v>
      </c>
      <c r="P2" s="17"/>
      <c r="U2" s="7" t="s">
        <v>6</v>
      </c>
    </row>
    <row r="3" spans="1:29" x14ac:dyDescent="0.35">
      <c r="A3" t="s">
        <v>7</v>
      </c>
      <c r="C3" s="5">
        <v>0</v>
      </c>
      <c r="D3" s="18">
        <f>C3*0.35</f>
        <v>0</v>
      </c>
      <c r="F3" s="10"/>
      <c r="G3" s="10"/>
      <c r="H3" s="11" t="s">
        <v>8</v>
      </c>
      <c r="J3" s="9" t="s">
        <v>91</v>
      </c>
      <c r="M3" s="10"/>
      <c r="N3" s="10"/>
      <c r="O3" s="11" t="s">
        <v>9</v>
      </c>
      <c r="P3" s="9" t="s">
        <v>91</v>
      </c>
      <c r="U3" s="10"/>
      <c r="V3" s="10"/>
      <c r="W3" s="10"/>
      <c r="X3" s="20" t="s">
        <v>90</v>
      </c>
      <c r="Y3" s="17"/>
    </row>
    <row r="4" spans="1:29" x14ac:dyDescent="0.35">
      <c r="A4" s="10"/>
      <c r="B4" s="10"/>
      <c r="C4" s="10"/>
      <c r="D4" s="10"/>
      <c r="F4" t="s">
        <v>84</v>
      </c>
      <c r="H4" s="5">
        <v>0</v>
      </c>
      <c r="J4" s="18">
        <f>H4*90</f>
        <v>0</v>
      </c>
      <c r="M4" t="s">
        <v>88</v>
      </c>
      <c r="O4" s="8" t="s">
        <v>10</v>
      </c>
      <c r="P4" s="18">
        <f>D48</f>
        <v>0</v>
      </c>
      <c r="U4" t="s">
        <v>81</v>
      </c>
      <c r="X4" s="11" t="s">
        <v>11</v>
      </c>
      <c r="Y4" s="9" t="s">
        <v>91</v>
      </c>
    </row>
    <row r="5" spans="1:29" x14ac:dyDescent="0.35">
      <c r="A5" t="s">
        <v>12</v>
      </c>
      <c r="C5" s="5">
        <v>0</v>
      </c>
      <c r="D5" s="18">
        <f>C5*0.32</f>
        <v>0</v>
      </c>
      <c r="F5" s="10"/>
      <c r="G5" s="10"/>
      <c r="H5" s="10"/>
      <c r="M5" s="10"/>
      <c r="N5" s="10"/>
      <c r="O5" s="10"/>
      <c r="P5" s="10"/>
      <c r="U5" s="17" t="s">
        <v>79</v>
      </c>
      <c r="V5" t="s">
        <v>4</v>
      </c>
      <c r="W5" t="s">
        <v>13</v>
      </c>
      <c r="X5" s="5">
        <v>0</v>
      </c>
      <c r="Y5" s="18">
        <f>X5*90</f>
        <v>0</v>
      </c>
      <c r="Z5" s="1" t="s">
        <v>14</v>
      </c>
      <c r="AA5" s="1"/>
      <c r="AB5" s="1"/>
      <c r="AC5" s="1"/>
    </row>
    <row r="6" spans="1:29" x14ac:dyDescent="0.35">
      <c r="A6" s="10"/>
      <c r="B6" s="10"/>
      <c r="C6" s="10"/>
      <c r="D6" s="10"/>
      <c r="F6" t="s">
        <v>15</v>
      </c>
      <c r="H6" s="12">
        <v>0</v>
      </c>
      <c r="J6" s="18">
        <f>H6*90</f>
        <v>0</v>
      </c>
      <c r="K6" s="1" t="s">
        <v>16</v>
      </c>
      <c r="M6" s="10"/>
      <c r="N6" s="10"/>
      <c r="O6" s="10"/>
      <c r="P6" s="10"/>
      <c r="W6" t="s">
        <v>17</v>
      </c>
      <c r="X6" s="5">
        <v>0</v>
      </c>
      <c r="Y6" s="18">
        <f>X6*180</f>
        <v>0</v>
      </c>
    </row>
    <row r="7" spans="1:29" x14ac:dyDescent="0.35">
      <c r="A7" t="s">
        <v>18</v>
      </c>
      <c r="C7" s="5">
        <v>0</v>
      </c>
      <c r="D7" s="18">
        <f>C7*0.3</f>
        <v>0</v>
      </c>
      <c r="F7" s="10"/>
      <c r="G7" s="10"/>
      <c r="H7" s="10"/>
      <c r="M7" t="s">
        <v>89</v>
      </c>
      <c r="P7" s="9" t="s">
        <v>5</v>
      </c>
      <c r="W7" t="s">
        <v>19</v>
      </c>
      <c r="X7" s="5">
        <v>0</v>
      </c>
      <c r="Y7" s="18">
        <f>X7*270</f>
        <v>0</v>
      </c>
    </row>
    <row r="8" spans="1:29" x14ac:dyDescent="0.35">
      <c r="A8" s="10"/>
      <c r="B8" s="10"/>
      <c r="C8" s="10"/>
      <c r="D8" s="10"/>
      <c r="F8" t="s">
        <v>20</v>
      </c>
      <c r="H8" s="5">
        <v>0</v>
      </c>
      <c r="J8" s="18">
        <f>H8*90</f>
        <v>0</v>
      </c>
      <c r="M8" t="s">
        <v>21</v>
      </c>
      <c r="N8" t="s">
        <v>22</v>
      </c>
      <c r="O8" s="5">
        <v>0</v>
      </c>
      <c r="P8" s="18">
        <f>O8*90</f>
        <v>0</v>
      </c>
      <c r="U8" s="16"/>
      <c r="V8" s="16"/>
      <c r="W8" s="16"/>
      <c r="X8" s="16"/>
      <c r="Y8" s="16"/>
    </row>
    <row r="9" spans="1:29" x14ac:dyDescent="0.35">
      <c r="A9" t="s">
        <v>23</v>
      </c>
      <c r="C9" s="5">
        <v>0</v>
      </c>
      <c r="D9" s="18">
        <f>C9*0.2</f>
        <v>0</v>
      </c>
      <c r="F9" s="10"/>
      <c r="G9" s="10"/>
      <c r="H9" s="10"/>
      <c r="N9" t="s">
        <v>24</v>
      </c>
      <c r="O9" s="5">
        <v>0</v>
      </c>
      <c r="P9" s="18">
        <f>O9*180</f>
        <v>0</v>
      </c>
      <c r="U9" t="s">
        <v>82</v>
      </c>
      <c r="Y9" s="9" t="s">
        <v>5</v>
      </c>
    </row>
    <row r="10" spans="1:29" x14ac:dyDescent="0.35">
      <c r="F10" t="s">
        <v>25</v>
      </c>
      <c r="H10" s="8" t="s">
        <v>26</v>
      </c>
      <c r="J10" s="18">
        <f>D41</f>
        <v>0</v>
      </c>
      <c r="N10" t="s">
        <v>27</v>
      </c>
      <c r="O10" s="5">
        <v>0</v>
      </c>
      <c r="P10" s="18">
        <f>O10*270</f>
        <v>0</v>
      </c>
      <c r="U10" s="17" t="s">
        <v>79</v>
      </c>
      <c r="V10" t="s">
        <v>4</v>
      </c>
      <c r="W10" t="s">
        <v>13</v>
      </c>
      <c r="X10" s="5">
        <v>0</v>
      </c>
      <c r="Y10" s="18">
        <f>X10*120</f>
        <v>0</v>
      </c>
      <c r="Z10" s="1" t="s">
        <v>14</v>
      </c>
      <c r="AA10" s="1"/>
      <c r="AB10" s="1"/>
      <c r="AC10" s="1"/>
    </row>
    <row r="11" spans="1:29" x14ac:dyDescent="0.35">
      <c r="F11" s="10"/>
      <c r="G11" s="10"/>
      <c r="H11" s="10"/>
      <c r="N11" t="s">
        <v>28</v>
      </c>
      <c r="O11" s="5">
        <v>0</v>
      </c>
      <c r="P11" s="18">
        <f>O11*360</f>
        <v>0</v>
      </c>
      <c r="W11" t="s">
        <v>17</v>
      </c>
      <c r="X11" s="5">
        <v>0</v>
      </c>
      <c r="Y11" s="18">
        <f>X11*240</f>
        <v>0</v>
      </c>
    </row>
    <row r="12" spans="1:29" x14ac:dyDescent="0.35">
      <c r="F12" t="s">
        <v>29</v>
      </c>
      <c r="H12" s="8" t="s">
        <v>30</v>
      </c>
      <c r="J12" s="18">
        <f>H41</f>
        <v>0</v>
      </c>
      <c r="N12" t="s">
        <v>31</v>
      </c>
      <c r="O12" s="5">
        <v>0</v>
      </c>
      <c r="P12" s="18">
        <f>O12*450</f>
        <v>0</v>
      </c>
      <c r="W12" t="s">
        <v>19</v>
      </c>
      <c r="X12" s="5">
        <v>0</v>
      </c>
      <c r="Y12" s="18">
        <f>X12*360</f>
        <v>0</v>
      </c>
    </row>
    <row r="13" spans="1:29" x14ac:dyDescent="0.35">
      <c r="A13" s="19" t="s">
        <v>32</v>
      </c>
      <c r="B13" s="19"/>
      <c r="C13" s="19"/>
      <c r="D13" s="19"/>
      <c r="F13" s="10"/>
      <c r="G13" s="10"/>
      <c r="H13" s="10"/>
      <c r="N13" t="s">
        <v>33</v>
      </c>
      <c r="O13" s="5">
        <v>0</v>
      </c>
      <c r="P13" s="18">
        <f>O13*540</f>
        <v>0</v>
      </c>
      <c r="U13" s="10"/>
      <c r="V13" s="10"/>
      <c r="W13" s="10"/>
      <c r="X13" s="10"/>
      <c r="Y13" s="10"/>
    </row>
    <row r="14" spans="1:29" x14ac:dyDescent="0.35">
      <c r="A14" s="19" t="s">
        <v>34</v>
      </c>
      <c r="B14" s="19"/>
      <c r="C14" s="19"/>
      <c r="D14" s="19"/>
      <c r="F14" t="s">
        <v>35</v>
      </c>
      <c r="H14" s="8" t="s">
        <v>36</v>
      </c>
      <c r="J14" s="18">
        <f>M41</f>
        <v>0</v>
      </c>
      <c r="N14" s="10"/>
      <c r="O14" s="10"/>
      <c r="P14" s="10"/>
      <c r="U14" t="s">
        <v>80</v>
      </c>
      <c r="X14" s="12">
        <v>0</v>
      </c>
      <c r="Y14" s="18">
        <f>X14*120</f>
        <v>0</v>
      </c>
      <c r="Z14" s="1" t="s">
        <v>16</v>
      </c>
    </row>
    <row r="15" spans="1:29" x14ac:dyDescent="0.35">
      <c r="A15" s="19" t="s">
        <v>37</v>
      </c>
      <c r="B15" s="19"/>
      <c r="C15" s="19"/>
      <c r="D15" s="19"/>
      <c r="F15" s="10"/>
      <c r="G15" s="10"/>
      <c r="H15" s="10"/>
      <c r="M15" t="s">
        <v>38</v>
      </c>
      <c r="O15" s="5">
        <v>0</v>
      </c>
      <c r="P15" s="18">
        <f>O15*90</f>
        <v>0</v>
      </c>
      <c r="U15" s="10"/>
      <c r="V15" s="10"/>
      <c r="W15" s="10"/>
      <c r="X15" s="10"/>
      <c r="Y15" s="10"/>
    </row>
    <row r="16" spans="1:29" x14ac:dyDescent="0.35">
      <c r="A16" s="12" t="s">
        <v>39</v>
      </c>
      <c r="B16" s="12"/>
      <c r="C16" s="12"/>
      <c r="F16" t="s">
        <v>40</v>
      </c>
      <c r="H16" s="8" t="s">
        <v>41</v>
      </c>
      <c r="J16" s="18">
        <f>T41</f>
        <v>0</v>
      </c>
      <c r="M16" s="10"/>
      <c r="N16" s="10"/>
      <c r="O16" s="10"/>
      <c r="P16" s="10"/>
      <c r="U16" t="s">
        <v>42</v>
      </c>
      <c r="X16" s="12">
        <v>0</v>
      </c>
      <c r="Y16" s="18">
        <f>X16*90</f>
        <v>0</v>
      </c>
      <c r="Z16" s="1" t="s">
        <v>16</v>
      </c>
    </row>
    <row r="17" spans="2:30" x14ac:dyDescent="0.35">
      <c r="F17" s="10"/>
      <c r="G17" s="10"/>
      <c r="H17" s="10"/>
      <c r="M17" t="s">
        <v>43</v>
      </c>
      <c r="O17" s="5">
        <v>0</v>
      </c>
      <c r="P17" s="18">
        <f>O17*120</f>
        <v>0</v>
      </c>
      <c r="U17" s="10"/>
      <c r="V17" s="10"/>
      <c r="W17" s="10"/>
      <c r="X17" s="10"/>
      <c r="Y17" s="10"/>
    </row>
    <row r="18" spans="2:30" x14ac:dyDescent="0.35">
      <c r="F18" t="s">
        <v>87</v>
      </c>
      <c r="H18" s="5">
        <v>0</v>
      </c>
      <c r="J18" s="18">
        <f>H18*120</f>
        <v>0</v>
      </c>
      <c r="M18" s="10"/>
      <c r="N18" s="10"/>
      <c r="O18" s="10"/>
      <c r="P18" s="10"/>
      <c r="U18" t="s">
        <v>78</v>
      </c>
      <c r="X18" s="5">
        <v>0</v>
      </c>
      <c r="Y18" s="18">
        <f>X18*90</f>
        <v>0</v>
      </c>
    </row>
    <row r="19" spans="2:30" x14ac:dyDescent="0.35">
      <c r="F19" s="10"/>
      <c r="G19" s="10"/>
      <c r="H19" s="10"/>
      <c r="M19" t="s">
        <v>44</v>
      </c>
      <c r="O19" s="5">
        <v>0</v>
      </c>
      <c r="P19" s="18">
        <f>O19*120</f>
        <v>0</v>
      </c>
      <c r="U19" s="10"/>
      <c r="V19" s="10"/>
      <c r="W19" s="10"/>
      <c r="X19" s="10"/>
      <c r="Y19" s="10"/>
    </row>
    <row r="20" spans="2:30" x14ac:dyDescent="0.35">
      <c r="F20" t="s">
        <v>45</v>
      </c>
      <c r="H20" s="8" t="s">
        <v>46</v>
      </c>
      <c r="J20" s="18">
        <f>Y41</f>
        <v>0</v>
      </c>
      <c r="M20" s="10"/>
      <c r="N20" s="10"/>
      <c r="O20" s="10"/>
      <c r="P20" s="10"/>
      <c r="U20" t="s">
        <v>83</v>
      </c>
      <c r="X20" s="12">
        <v>0</v>
      </c>
      <c r="Y20" s="18">
        <f>X20*120</f>
        <v>0</v>
      </c>
      <c r="Z20" s="1" t="s">
        <v>16</v>
      </c>
    </row>
    <row r="21" spans="2:30" x14ac:dyDescent="0.35">
      <c r="F21" s="10"/>
      <c r="G21" s="10"/>
      <c r="H21" s="10"/>
      <c r="M21" t="s">
        <v>47</v>
      </c>
      <c r="O21" s="8" t="s">
        <v>48</v>
      </c>
      <c r="P21" s="18">
        <f>H48</f>
        <v>0</v>
      </c>
      <c r="U21" s="10"/>
      <c r="V21" s="10"/>
      <c r="W21" s="10"/>
      <c r="X21" s="10"/>
      <c r="Y21" s="10"/>
    </row>
    <row r="22" spans="2:30" x14ac:dyDescent="0.35">
      <c r="F22" t="s">
        <v>86</v>
      </c>
      <c r="H22" s="5">
        <v>0</v>
      </c>
      <c r="J22" s="18">
        <f>H22*120</f>
        <v>0</v>
      </c>
      <c r="M22" s="10"/>
      <c r="N22" s="10"/>
      <c r="O22" s="10"/>
      <c r="P22" s="10"/>
      <c r="U22" t="s">
        <v>49</v>
      </c>
      <c r="X22" s="12">
        <v>0</v>
      </c>
      <c r="Y22" s="18">
        <f>X22*90</f>
        <v>0</v>
      </c>
      <c r="Z22" s="1" t="s">
        <v>16</v>
      </c>
    </row>
    <row r="23" spans="2:30" x14ac:dyDescent="0.35">
      <c r="F23" s="10"/>
      <c r="G23" s="10"/>
      <c r="H23" s="10"/>
      <c r="M23" t="s">
        <v>50</v>
      </c>
      <c r="O23" s="12">
        <v>0</v>
      </c>
      <c r="P23" s="18">
        <f>O23*90</f>
        <v>0</v>
      </c>
      <c r="Q23" s="1" t="s">
        <v>16</v>
      </c>
      <c r="U23" s="10"/>
      <c r="V23" s="10"/>
      <c r="W23" s="10"/>
      <c r="X23" s="10"/>
      <c r="Y23" s="10"/>
    </row>
    <row r="24" spans="2:30" x14ac:dyDescent="0.35">
      <c r="F24" t="s">
        <v>51</v>
      </c>
      <c r="H24" s="12">
        <v>0</v>
      </c>
      <c r="J24" s="18">
        <f>H24*90</f>
        <v>0</v>
      </c>
      <c r="K24" s="1" t="s">
        <v>16</v>
      </c>
      <c r="M24" s="10"/>
      <c r="N24" s="10"/>
      <c r="O24" s="10"/>
      <c r="P24" s="10"/>
      <c r="U24" t="s">
        <v>52</v>
      </c>
      <c r="X24" s="12">
        <v>0</v>
      </c>
      <c r="Y24" s="18">
        <f>X24*90</f>
        <v>0</v>
      </c>
      <c r="Z24" s="1" t="s">
        <v>16</v>
      </c>
    </row>
    <row r="25" spans="2:30" x14ac:dyDescent="0.35">
      <c r="F25" s="10"/>
      <c r="G25" s="10"/>
      <c r="H25" s="10"/>
      <c r="M25" t="s">
        <v>53</v>
      </c>
      <c r="O25" s="12">
        <v>0</v>
      </c>
      <c r="P25" s="18">
        <f>O25*120</f>
        <v>0</v>
      </c>
      <c r="Q25" s="1" t="s">
        <v>16</v>
      </c>
      <c r="U25" s="10"/>
      <c r="V25" s="10"/>
      <c r="W25" s="10"/>
      <c r="X25" s="10"/>
      <c r="Y25" s="10"/>
    </row>
    <row r="26" spans="2:30" x14ac:dyDescent="0.35">
      <c r="D26" s="15"/>
      <c r="F26" t="s">
        <v>54</v>
      </c>
      <c r="H26" s="5">
        <v>0</v>
      </c>
      <c r="J26" s="18">
        <f>H26*90</f>
        <v>0</v>
      </c>
      <c r="M26" s="10"/>
      <c r="N26" s="10"/>
      <c r="O26" s="10"/>
      <c r="P26" s="10"/>
      <c r="U26" t="s">
        <v>55</v>
      </c>
      <c r="X26" s="12">
        <v>0</v>
      </c>
      <c r="Y26" s="18">
        <f>X26*90</f>
        <v>0</v>
      </c>
      <c r="Z26" s="1" t="s">
        <v>16</v>
      </c>
    </row>
    <row r="27" spans="2:30" x14ac:dyDescent="0.35">
      <c r="F27" s="12" t="s">
        <v>56</v>
      </c>
      <c r="G27" s="12"/>
      <c r="H27" s="12"/>
      <c r="M27" t="s">
        <v>57</v>
      </c>
      <c r="O27" s="8" t="s">
        <v>58</v>
      </c>
      <c r="P27" s="18">
        <f>M48</f>
        <v>0</v>
      </c>
      <c r="U27" s="10"/>
      <c r="V27" s="10"/>
      <c r="W27" s="10"/>
      <c r="X27" s="10"/>
      <c r="Y27" s="10"/>
      <c r="AD27" s="15"/>
    </row>
    <row r="28" spans="2:30" x14ac:dyDescent="0.35">
      <c r="M28" s="10"/>
      <c r="N28" s="10"/>
      <c r="O28" s="10"/>
      <c r="P28" s="10"/>
      <c r="U28" t="s">
        <v>77</v>
      </c>
      <c r="X28" s="12">
        <v>0</v>
      </c>
      <c r="Y28" s="18">
        <f>X28*120</f>
        <v>0</v>
      </c>
      <c r="Z28" s="1" t="s">
        <v>16</v>
      </c>
    </row>
    <row r="29" spans="2:30" x14ac:dyDescent="0.35">
      <c r="G29" s="13" t="s">
        <v>59</v>
      </c>
      <c r="J29" s="18">
        <f>SUM(J4:J28)</f>
        <v>0</v>
      </c>
      <c r="M29" t="s">
        <v>60</v>
      </c>
      <c r="O29" s="8" t="s">
        <v>61</v>
      </c>
      <c r="P29" s="18">
        <f>T48</f>
        <v>0</v>
      </c>
      <c r="U29" s="10"/>
      <c r="V29" s="10"/>
      <c r="W29" s="10"/>
      <c r="X29" s="10"/>
      <c r="Y29" s="10"/>
    </row>
    <row r="30" spans="2:30" x14ac:dyDescent="0.35">
      <c r="M30" s="10"/>
      <c r="N30" s="10"/>
      <c r="O30" s="10"/>
      <c r="P30" s="10"/>
      <c r="U30" t="s">
        <v>62</v>
      </c>
      <c r="X30" s="8" t="s">
        <v>63</v>
      </c>
      <c r="Y30" s="18">
        <f>Y48</f>
        <v>0</v>
      </c>
    </row>
    <row r="31" spans="2:30" x14ac:dyDescent="0.35">
      <c r="M31" t="s">
        <v>54</v>
      </c>
      <c r="O31" s="5">
        <v>0</v>
      </c>
      <c r="P31" s="18">
        <f>O31*90</f>
        <v>0</v>
      </c>
      <c r="U31" s="10"/>
      <c r="V31" s="10"/>
      <c r="W31" s="10"/>
      <c r="X31" s="10"/>
      <c r="Y31" s="10"/>
    </row>
    <row r="32" spans="2:30" x14ac:dyDescent="0.35">
      <c r="B32" s="22" t="s">
        <v>92</v>
      </c>
      <c r="C32" s="23"/>
      <c r="D32" s="23"/>
      <c r="E32" s="23"/>
      <c r="F32" s="23"/>
      <c r="M32" s="12" t="s">
        <v>56</v>
      </c>
      <c r="N32" s="12"/>
      <c r="U32" t="s">
        <v>54</v>
      </c>
      <c r="X32" s="5">
        <v>0</v>
      </c>
      <c r="Y32" s="18">
        <f>X32*90</f>
        <v>0</v>
      </c>
    </row>
    <row r="33" spans="2:25" x14ac:dyDescent="0.35">
      <c r="B33" s="23"/>
      <c r="C33" s="23"/>
      <c r="D33" s="23"/>
      <c r="E33" s="23"/>
      <c r="F33" s="23"/>
      <c r="U33" s="12" t="s">
        <v>64</v>
      </c>
    </row>
    <row r="34" spans="2:25" x14ac:dyDescent="0.35">
      <c r="B34" s="23"/>
      <c r="C34" s="23"/>
      <c r="D34" s="23"/>
      <c r="E34" s="23"/>
      <c r="F34" s="23"/>
      <c r="N34" s="13" t="s">
        <v>65</v>
      </c>
      <c r="P34" s="18">
        <f>SUM(P4:P33)</f>
        <v>0</v>
      </c>
    </row>
    <row r="35" spans="2:25" x14ac:dyDescent="0.35">
      <c r="B35" s="23" t="s">
        <v>93</v>
      </c>
      <c r="C35" s="23"/>
      <c r="D35" s="23"/>
      <c r="E35" s="23"/>
      <c r="F35" s="23"/>
      <c r="W35" s="13" t="s">
        <v>59</v>
      </c>
      <c r="Y35" s="18">
        <f>SUM(Y5:Y34)</f>
        <v>0</v>
      </c>
    </row>
    <row r="36" spans="2:25" x14ac:dyDescent="0.35">
      <c r="B36" s="23"/>
      <c r="C36" s="23"/>
      <c r="D36" s="23"/>
      <c r="E36" s="23"/>
      <c r="F36" s="23"/>
    </row>
    <row r="38" spans="2:25" x14ac:dyDescent="0.35">
      <c r="B38" s="8" t="s">
        <v>66</v>
      </c>
      <c r="C38" s="8"/>
      <c r="D38" s="8"/>
      <c r="E38" s="10"/>
      <c r="F38" s="8" t="s">
        <v>67</v>
      </c>
      <c r="G38" s="8"/>
      <c r="H38" s="8"/>
      <c r="I38" s="8"/>
      <c r="J38" s="10"/>
      <c r="K38" s="8" t="s">
        <v>85</v>
      </c>
      <c r="L38" s="8"/>
      <c r="M38" s="8"/>
      <c r="N38" s="10"/>
      <c r="O38" s="10"/>
      <c r="P38" s="8" t="s">
        <v>68</v>
      </c>
      <c r="Q38" s="8"/>
      <c r="R38" s="8"/>
      <c r="S38" s="8"/>
      <c r="T38" s="8"/>
      <c r="U38" s="8"/>
      <c r="V38" s="10"/>
      <c r="W38" s="8" t="s">
        <v>69</v>
      </c>
      <c r="X38" s="8"/>
      <c r="Y38" s="8"/>
    </row>
    <row r="39" spans="2:25" x14ac:dyDescent="0.35">
      <c r="B39" t="s">
        <v>70</v>
      </c>
      <c r="C39" s="5">
        <v>0</v>
      </c>
      <c r="D39" s="18">
        <f>C39*90</f>
        <v>0</v>
      </c>
      <c r="E39" s="10"/>
      <c r="F39" t="s">
        <v>70</v>
      </c>
      <c r="G39" s="5">
        <v>0</v>
      </c>
      <c r="H39" s="18">
        <f>G39*90</f>
        <v>0</v>
      </c>
      <c r="J39" s="10"/>
      <c r="K39" t="s">
        <v>70</v>
      </c>
      <c r="L39" s="5">
        <v>0</v>
      </c>
      <c r="M39" s="18">
        <f>L39*90</f>
        <v>0</v>
      </c>
      <c r="N39" s="10"/>
      <c r="O39" s="10"/>
      <c r="P39" t="s">
        <v>70</v>
      </c>
      <c r="R39">
        <f>Q39*90</f>
        <v>0</v>
      </c>
      <c r="S39" s="5">
        <v>0</v>
      </c>
      <c r="T39" s="18">
        <f>S39*90</f>
        <v>0</v>
      </c>
      <c r="U39" s="7"/>
      <c r="V39" s="10"/>
      <c r="W39" t="s">
        <v>70</v>
      </c>
      <c r="X39" s="5">
        <v>0</v>
      </c>
      <c r="Y39" s="18">
        <f>X39*90</f>
        <v>0</v>
      </c>
    </row>
    <row r="40" spans="2:25" x14ac:dyDescent="0.35">
      <c r="B40" t="s">
        <v>71</v>
      </c>
      <c r="C40" s="5">
        <v>0</v>
      </c>
      <c r="D40" s="18">
        <f>C40*50</f>
        <v>0</v>
      </c>
      <c r="E40" s="10"/>
      <c r="F40" t="s">
        <v>71</v>
      </c>
      <c r="G40" s="5">
        <v>0</v>
      </c>
      <c r="H40" s="18">
        <f>G40*20</f>
        <v>0</v>
      </c>
      <c r="J40" s="10"/>
      <c r="K40" t="s">
        <v>71</v>
      </c>
      <c r="L40" s="5">
        <v>0</v>
      </c>
      <c r="M40" s="18">
        <f>L40*20</f>
        <v>0</v>
      </c>
      <c r="N40" s="10"/>
      <c r="O40" s="10"/>
      <c r="P40" t="s">
        <v>71</v>
      </c>
      <c r="R40">
        <f>Q40*20</f>
        <v>0</v>
      </c>
      <c r="S40" s="5">
        <v>0</v>
      </c>
      <c r="T40" s="18">
        <f>S40*20</f>
        <v>0</v>
      </c>
      <c r="U40" s="7"/>
      <c r="V40" s="10"/>
      <c r="W40" t="s">
        <v>71</v>
      </c>
      <c r="X40" s="5">
        <v>0</v>
      </c>
      <c r="Y40" s="18">
        <f>X40*20</f>
        <v>0</v>
      </c>
    </row>
    <row r="41" spans="2:25" x14ac:dyDescent="0.35">
      <c r="B41" t="s">
        <v>65</v>
      </c>
      <c r="C41" s="7"/>
      <c r="D41" s="18">
        <f>SUM(D39:D40)</f>
        <v>0</v>
      </c>
      <c r="E41" s="10"/>
      <c r="F41" t="s">
        <v>59</v>
      </c>
      <c r="G41" s="7"/>
      <c r="H41" s="18">
        <f>SUM(H39:H40)</f>
        <v>0</v>
      </c>
      <c r="J41" s="10"/>
      <c r="K41" t="s">
        <v>59</v>
      </c>
      <c r="L41" s="7"/>
      <c r="M41" s="18">
        <f>SUM(M39:M40)</f>
        <v>0</v>
      </c>
      <c r="N41" s="10"/>
      <c r="O41" s="10"/>
      <c r="P41" t="s">
        <v>59</v>
      </c>
      <c r="Q41" s="7"/>
      <c r="R41" s="7">
        <f>SUM(R39:R40)</f>
        <v>0</v>
      </c>
      <c r="S41" s="7"/>
      <c r="T41" s="18">
        <f>SUM(T39:T40)</f>
        <v>0</v>
      </c>
      <c r="U41" s="7"/>
      <c r="V41" s="10"/>
      <c r="W41" t="s">
        <v>59</v>
      </c>
      <c r="X41" s="7"/>
      <c r="Y41" s="18">
        <f>SUM(Y39:Y40)</f>
        <v>0</v>
      </c>
    </row>
    <row r="42" spans="2:25" x14ac:dyDescent="0.35">
      <c r="B42" s="10"/>
      <c r="C42" s="10"/>
      <c r="D42" s="10"/>
      <c r="E42" s="10"/>
      <c r="F42" s="10"/>
      <c r="G42" s="10"/>
      <c r="H42" s="10"/>
      <c r="I42" s="10"/>
      <c r="J42" s="10"/>
      <c r="K42" s="10"/>
      <c r="L42" s="10"/>
      <c r="M42" s="10"/>
      <c r="N42" s="10"/>
      <c r="O42" s="10"/>
      <c r="P42" s="10"/>
      <c r="Q42" s="10"/>
      <c r="R42" s="10"/>
      <c r="S42" s="10"/>
      <c r="T42" s="10"/>
      <c r="U42" s="10"/>
      <c r="V42" s="10"/>
      <c r="W42" s="10"/>
      <c r="X42" s="10"/>
      <c r="Y42" s="10"/>
    </row>
    <row r="43" spans="2:25" x14ac:dyDescent="0.35">
      <c r="B43" s="10"/>
      <c r="C43" s="10"/>
      <c r="D43" s="10"/>
      <c r="E43" s="10"/>
      <c r="F43" s="10"/>
      <c r="G43" s="10"/>
      <c r="H43" s="10"/>
      <c r="I43" s="10"/>
      <c r="J43" s="10"/>
      <c r="K43" s="10"/>
      <c r="L43" s="10"/>
      <c r="M43" s="10"/>
      <c r="N43" s="10"/>
      <c r="O43" s="10"/>
      <c r="P43" s="10"/>
      <c r="Q43" s="10"/>
      <c r="R43" s="10"/>
      <c r="S43" s="10"/>
      <c r="T43" s="10"/>
      <c r="U43" s="10"/>
      <c r="V43" s="10"/>
      <c r="W43" s="10"/>
      <c r="X43" s="10"/>
      <c r="Y43" s="10"/>
    </row>
    <row r="44" spans="2:25" x14ac:dyDescent="0.35">
      <c r="B44" s="10"/>
      <c r="C44" s="10"/>
      <c r="D44" s="10"/>
      <c r="E44" s="10"/>
      <c r="F44" s="10"/>
      <c r="G44" s="10"/>
      <c r="H44" s="10"/>
      <c r="I44" s="10"/>
      <c r="J44" s="10"/>
      <c r="K44" s="10"/>
      <c r="L44" s="10"/>
      <c r="M44" s="10"/>
      <c r="N44" s="10"/>
      <c r="O44" s="10"/>
      <c r="P44" s="10"/>
      <c r="Q44" s="10"/>
      <c r="R44" s="10"/>
      <c r="S44" s="10"/>
      <c r="T44" s="10"/>
      <c r="U44" s="10"/>
      <c r="V44" s="10"/>
      <c r="W44" s="10"/>
      <c r="X44" s="10"/>
      <c r="Y44" s="10"/>
    </row>
    <row r="45" spans="2:25" x14ac:dyDescent="0.35">
      <c r="B45" s="8" t="s">
        <v>72</v>
      </c>
      <c r="C45" s="8"/>
      <c r="D45" s="8"/>
      <c r="E45" s="10"/>
      <c r="F45" s="8" t="s">
        <v>73</v>
      </c>
      <c r="G45" s="8"/>
      <c r="H45" s="8"/>
      <c r="I45" s="8"/>
      <c r="J45" s="10"/>
      <c r="K45" s="8" t="s">
        <v>74</v>
      </c>
      <c r="L45" s="8"/>
      <c r="M45" s="8"/>
      <c r="N45" s="10"/>
      <c r="O45" s="10"/>
      <c r="P45" s="8" t="s">
        <v>75</v>
      </c>
      <c r="Q45" s="8"/>
      <c r="R45" s="8"/>
      <c r="S45" s="8"/>
      <c r="T45" s="8"/>
      <c r="U45" s="8"/>
      <c r="V45" s="10"/>
      <c r="W45" s="8" t="s">
        <v>76</v>
      </c>
      <c r="X45" s="8"/>
      <c r="Y45" s="8"/>
    </row>
    <row r="46" spans="2:25" x14ac:dyDescent="0.35">
      <c r="B46" t="s">
        <v>70</v>
      </c>
      <c r="C46" s="5">
        <v>0</v>
      </c>
      <c r="D46" s="18">
        <f>C46*90</f>
        <v>0</v>
      </c>
      <c r="E46" s="10"/>
      <c r="F46" t="s">
        <v>70</v>
      </c>
      <c r="G46" s="5">
        <v>0</v>
      </c>
      <c r="H46" s="18">
        <f>G46*90</f>
        <v>0</v>
      </c>
      <c r="J46" s="10"/>
      <c r="K46" t="s">
        <v>70</v>
      </c>
      <c r="L46" s="5">
        <v>0</v>
      </c>
      <c r="M46" s="18">
        <f>L46*90</f>
        <v>0</v>
      </c>
      <c r="N46" s="10"/>
      <c r="O46" s="10"/>
      <c r="P46" t="s">
        <v>70</v>
      </c>
      <c r="R46">
        <f>Q46*90</f>
        <v>0</v>
      </c>
      <c r="S46" s="5">
        <v>0</v>
      </c>
      <c r="T46" s="18">
        <f>S46*90</f>
        <v>0</v>
      </c>
      <c r="U46" s="7"/>
      <c r="V46" s="10"/>
      <c r="W46" t="s">
        <v>70</v>
      </c>
      <c r="X46" s="5">
        <v>0</v>
      </c>
      <c r="Y46" s="18">
        <f>X46*90</f>
        <v>0</v>
      </c>
    </row>
    <row r="47" spans="2:25" x14ac:dyDescent="0.35">
      <c r="B47" t="s">
        <v>71</v>
      </c>
      <c r="C47" s="5">
        <v>0</v>
      </c>
      <c r="D47" s="18">
        <f>C47*10</f>
        <v>0</v>
      </c>
      <c r="E47" s="10"/>
      <c r="F47" t="s">
        <v>71</v>
      </c>
      <c r="G47" s="5">
        <v>0</v>
      </c>
      <c r="H47" s="18">
        <f>G47*10</f>
        <v>0</v>
      </c>
      <c r="J47" s="10"/>
      <c r="K47" t="s">
        <v>71</v>
      </c>
      <c r="L47" s="5">
        <v>0</v>
      </c>
      <c r="M47" s="18">
        <f>L47*10</f>
        <v>0</v>
      </c>
      <c r="N47" s="10"/>
      <c r="O47" s="10"/>
      <c r="P47" t="s">
        <v>71</v>
      </c>
      <c r="R47">
        <f>Q47*40</f>
        <v>0</v>
      </c>
      <c r="S47" s="5">
        <v>0</v>
      </c>
      <c r="T47" s="18">
        <f>S47*40</f>
        <v>0</v>
      </c>
      <c r="U47" s="7"/>
      <c r="V47" s="10"/>
      <c r="W47" t="s">
        <v>71</v>
      </c>
      <c r="X47" s="5">
        <v>0</v>
      </c>
      <c r="Y47" s="18">
        <f>X47*20</f>
        <v>0</v>
      </c>
    </row>
    <row r="48" spans="2:25" x14ac:dyDescent="0.35">
      <c r="B48" t="s">
        <v>59</v>
      </c>
      <c r="C48" s="7"/>
      <c r="D48" s="18">
        <f>SUM(D46:D47)</f>
        <v>0</v>
      </c>
      <c r="E48" s="10"/>
      <c r="F48" t="s">
        <v>59</v>
      </c>
      <c r="G48" s="7"/>
      <c r="H48" s="18">
        <f>SUM(H46:H47)</f>
        <v>0</v>
      </c>
      <c r="J48" s="10"/>
      <c r="K48" t="s">
        <v>59</v>
      </c>
      <c r="M48" s="18">
        <f>SUM(M46:M47)</f>
        <v>0</v>
      </c>
      <c r="N48" s="10"/>
      <c r="O48" s="10"/>
      <c r="P48" t="s">
        <v>59</v>
      </c>
      <c r="Q48" s="7"/>
      <c r="R48" s="7">
        <f>SUM(R46:R47)</f>
        <v>0</v>
      </c>
      <c r="S48" s="7"/>
      <c r="T48" s="18">
        <f>SUM(T46:T47)</f>
        <v>0</v>
      </c>
      <c r="U48" s="7"/>
      <c r="V48" s="10"/>
      <c r="W48" t="s">
        <v>59</v>
      </c>
      <c r="X48" s="7"/>
      <c r="Y48" s="18">
        <f>SUM(Y46:Y47)</f>
        <v>0</v>
      </c>
    </row>
  </sheetData>
  <mergeCells count="2">
    <mergeCell ref="B32:F34"/>
    <mergeCell ref="B35:F36"/>
  </mergeCell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City of Fayetteville 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Everage</dc:creator>
  <cp:lastModifiedBy>Jason Everage</cp:lastModifiedBy>
  <dcterms:created xsi:type="dcterms:W3CDTF">2022-08-24T14:11:13Z</dcterms:created>
  <dcterms:modified xsi:type="dcterms:W3CDTF">2022-08-25T11:50:28Z</dcterms:modified>
</cp:coreProperties>
</file>